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<sst xmlns="http://schemas.openxmlformats.org/spreadsheetml/2006/main" count="124" uniqueCount="58">
  <si>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</si>
  <si>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</si>
  <si>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</si>
  <si>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</si>
  <si>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</si>
  <si>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</si>
  <si>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</si>
  <si>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</si>
  <si>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</si>
  <si>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</si>
  <si>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</si>
  <si>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</si>
  <si>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</si>
  <si>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</si>
  <si>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</si>
  <si>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</si>
  <si>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</si>
  <si>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</si>
  <si>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</si>
  <si>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</si>
  <si>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</si>
  <si>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</si>
  <si>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</si>
  <si>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</si>
  <si>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</si>
  <si>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</si>
  <si>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</si>
  <si>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</si>
  <si>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</si>
  <si>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</si>
  <si>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</si>
  <si>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</si>
  <si>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</si>
  <si>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</si>
  <si>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</si>
  <si>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</si>
  <si>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</si>
  <si>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</si>
  <si>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</si>
  <si>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</si>
  <si>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</si>
  <si>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</si>
  <si>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</si>
  <si>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</si>
  <si>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</si>
  <si>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</si>
  <si>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</si>
  <si>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</si>
  <si>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</si>
  <si>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</si>
  <si>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C.</t>
  </si>
  <si>
    <t>NNW</t>
  </si>
  <si>
    <t>WSW</t>
  </si>
  <si>
    <t>SSW</t>
  </si>
  <si>
    <t>ENE</t>
  </si>
  <si>
    <t>WNW</t>
  </si>
  <si>
    <t>NNE</t>
  </si>
  <si>
    <t>SSE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</si>
</sst>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5575"/>
          <c:w val="0.95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63873807"/>
        <c:axId val="55749028"/>
      </c:lineChart>
      <c:catAx>
        <c:axId val="6387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028"/>
        <c:crosses val="autoZero"/>
        <c:auto val="1"/>
        <c:lblOffset val="100"/>
        <c:tickLblSkip val="1"/>
        <c:noMultiLvlLbl val="0"/>
      </c:catAx>
      <c:valAx>
        <c:axId val="55749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73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15"/>
          <c:w val="0.935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5678293"/>
        <c:axId val="14672498"/>
      </c:barChart>
      <c:catAx>
        <c:axId val="2567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72498"/>
        <c:crosses val="autoZero"/>
        <c:auto val="1"/>
        <c:lblOffset val="100"/>
        <c:tickLblSkip val="1"/>
        <c:noMultiLvlLbl val="0"/>
      </c:catAx>
      <c:valAx>
        <c:axId val="1467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78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4"/>
          <c:w val="0.965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56282635"/>
        <c:axId val="49690608"/>
      </c:lineChart>
      <c:catAx>
        <c:axId val="56282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90608"/>
        <c:crosses val="autoZero"/>
        <c:auto val="1"/>
        <c:lblOffset val="100"/>
        <c:tickLblSkip val="1"/>
        <c:noMultiLvlLbl val="0"/>
      </c:catAx>
      <c:valAx>
        <c:axId val="49690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2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225"/>
          <c:w val="0.9462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1484849"/>
        <c:axId val="27294110"/>
      </c:lineChart>
      <c:catAx>
        <c:axId val="21484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94110"/>
        <c:crosses val="autoZero"/>
        <c:auto val="1"/>
        <c:lblOffset val="100"/>
        <c:tickLblSkip val="1"/>
        <c:noMultiLvlLbl val="0"/>
      </c:catAx>
      <c:valAx>
        <c:axId val="272941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4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1"/>
          <c:w val="0.955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0275399"/>
        <c:axId val="39977724"/>
      </c:lineChart>
      <c:catAx>
        <c:axId val="20275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7724"/>
        <c:crosses val="autoZero"/>
        <c:auto val="1"/>
        <c:lblOffset val="100"/>
        <c:tickLblSkip val="1"/>
        <c:noMultiLvlLbl val="0"/>
      </c:catAx>
      <c:valAx>
        <c:axId val="3997772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5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2525"/>
          <c:w val="0.749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4167117"/>
        <c:axId val="21601162"/>
      </c:radarChart>
      <c:catAx>
        <c:axId val="54167117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1162"/>
        <c:crosses val="autoZero"/>
        <c:auto val="0"/>
        <c:lblOffset val="100"/>
        <c:tickLblSkip val="1"/>
        <c:noMultiLvlLbl val="0"/>
      </c:catAx>
      <c:valAx>
        <c:axId val="2160116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4167117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view="pageLayout" workbookViewId="0" topLeftCell="A207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ht="12.75">
      <c r="A2" s="13" t="s">
        <v>23</v>
      </c>
    </row>
    <row r="3" spans="1:2" ht="13.5" thickBot="1">
      <c r="A3" s="1" t="s">
        <v>19</v>
      </c>
      <c r="B3" s="4">
        <v>3.09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10.9</v>
      </c>
      <c r="D5" s="2">
        <v>4.7</v>
      </c>
      <c r="E5" s="2">
        <v>6.9</v>
      </c>
      <c r="F5" s="2">
        <v>5.5</v>
      </c>
      <c r="G5" s="2">
        <v>79</v>
      </c>
      <c r="H5" s="2">
        <v>1007.7</v>
      </c>
      <c r="I5" s="2" t="s">
        <v>49</v>
      </c>
      <c r="J5" s="2">
        <v>1</v>
      </c>
      <c r="K5" s="2">
        <v>4</v>
      </c>
      <c r="L5" s="2" t="s">
        <v>39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11.5</v>
      </c>
      <c r="D6" s="2">
        <v>1.6</v>
      </c>
      <c r="E6" s="2">
        <v>6.6</v>
      </c>
      <c r="F6" s="2">
        <v>4.9</v>
      </c>
      <c r="G6" s="2">
        <v>76</v>
      </c>
      <c r="H6" s="2">
        <v>1016.4</v>
      </c>
      <c r="I6" s="2" t="s">
        <v>10</v>
      </c>
      <c r="J6" s="2">
        <v>1</v>
      </c>
      <c r="K6" s="2">
        <v>0</v>
      </c>
      <c r="L6" s="2" t="s">
        <v>50</v>
      </c>
      <c r="M6" s="2">
        <v>0</v>
      </c>
      <c r="N6" s="2">
        <v>0</v>
      </c>
      <c r="O6" s="6"/>
    </row>
    <row r="7" spans="1:15" ht="12.75">
      <c r="A7" s="5">
        <v>3</v>
      </c>
      <c r="B7" s="2">
        <v>9</v>
      </c>
      <c r="C7" s="2">
        <v>11.1</v>
      </c>
      <c r="D7" s="2">
        <v>5.5</v>
      </c>
      <c r="E7" s="2">
        <v>9</v>
      </c>
      <c r="F7" s="2">
        <v>8</v>
      </c>
      <c r="G7" s="2">
        <v>86</v>
      </c>
      <c r="H7" s="2">
        <v>1005.7</v>
      </c>
      <c r="I7" s="2" t="s">
        <v>10</v>
      </c>
      <c r="J7" s="2">
        <v>2</v>
      </c>
      <c r="K7" s="2">
        <v>8</v>
      </c>
      <c r="L7" s="2" t="s">
        <v>43</v>
      </c>
      <c r="M7" s="2">
        <v>0.25</v>
      </c>
      <c r="N7" s="2">
        <v>0</v>
      </c>
      <c r="O7" s="6"/>
    </row>
    <row r="8" spans="1:15" ht="12.75">
      <c r="A8" s="5">
        <v>4</v>
      </c>
      <c r="B8" s="2">
        <v>9</v>
      </c>
      <c r="C8" s="2">
        <v>9.5</v>
      </c>
      <c r="D8" s="2">
        <v>-0.2</v>
      </c>
      <c r="E8" s="2">
        <v>4.9</v>
      </c>
      <c r="F8" s="2">
        <v>2.6</v>
      </c>
      <c r="G8" s="2">
        <v>60</v>
      </c>
      <c r="H8" s="2">
        <v>982.1</v>
      </c>
      <c r="I8" s="2" t="s">
        <v>10</v>
      </c>
      <c r="J8" s="2">
        <v>1</v>
      </c>
      <c r="K8" s="2">
        <v>0</v>
      </c>
      <c r="L8" s="2" t="s">
        <v>50</v>
      </c>
      <c r="M8" s="2">
        <v>11.5</v>
      </c>
      <c r="N8" s="2">
        <v>0</v>
      </c>
      <c r="O8" s="6"/>
    </row>
    <row r="9" spans="1:15" ht="12.75">
      <c r="A9" s="5">
        <v>5</v>
      </c>
      <c r="B9" s="2">
        <v>9</v>
      </c>
      <c r="C9" s="2">
        <v>7.1</v>
      </c>
      <c r="D9" s="2">
        <v>-1.8</v>
      </c>
      <c r="E9" s="2">
        <v>1.3</v>
      </c>
      <c r="F9" s="2">
        <v>0.3</v>
      </c>
      <c r="G9" s="2">
        <v>83</v>
      </c>
      <c r="H9" s="2">
        <v>992.8</v>
      </c>
      <c r="I9" s="2" t="s">
        <v>51</v>
      </c>
      <c r="J9" s="2">
        <v>2</v>
      </c>
      <c r="K9" s="2">
        <v>0</v>
      </c>
      <c r="L9" s="2" t="s">
        <v>50</v>
      </c>
      <c r="M9" s="2">
        <v>0</v>
      </c>
      <c r="N9" s="2">
        <v>0.1</v>
      </c>
      <c r="O9" s="6"/>
    </row>
    <row r="10" spans="1:15" ht="12.75">
      <c r="A10" s="5">
        <v>6</v>
      </c>
      <c r="B10" s="2">
        <v>9</v>
      </c>
      <c r="C10" s="2">
        <v>7.7</v>
      </c>
      <c r="D10" s="2">
        <v>-2</v>
      </c>
      <c r="E10" s="2">
        <v>3.4</v>
      </c>
      <c r="F10" s="2">
        <v>0.5</v>
      </c>
      <c r="G10" s="2">
        <v>51</v>
      </c>
      <c r="H10" s="2">
        <v>1006.8</v>
      </c>
      <c r="I10" s="2" t="s">
        <v>11</v>
      </c>
      <c r="J10" s="2">
        <v>1</v>
      </c>
      <c r="K10" s="2">
        <v>0</v>
      </c>
      <c r="L10" s="2" t="s">
        <v>50</v>
      </c>
      <c r="M10" s="2">
        <v>0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10</v>
      </c>
      <c r="D11" s="2">
        <v>-1.9</v>
      </c>
      <c r="E11" s="2">
        <v>9.2</v>
      </c>
      <c r="F11" s="2">
        <v>7.1</v>
      </c>
      <c r="G11" s="2">
        <v>73</v>
      </c>
      <c r="H11" s="2">
        <v>1010.3</v>
      </c>
      <c r="I11" s="2" t="s">
        <v>10</v>
      </c>
      <c r="J11" s="2">
        <v>2</v>
      </c>
      <c r="K11" s="2">
        <v>4</v>
      </c>
      <c r="L11" s="2" t="s">
        <v>39</v>
      </c>
      <c r="M11" s="2">
        <v>0.5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11.8</v>
      </c>
      <c r="D12" s="2">
        <v>3.9</v>
      </c>
      <c r="E12" s="2">
        <v>6.8</v>
      </c>
      <c r="F12" s="2">
        <v>4</v>
      </c>
      <c r="G12" s="2">
        <v>55</v>
      </c>
      <c r="H12" s="2">
        <v>1002.3</v>
      </c>
      <c r="I12" s="2" t="s">
        <v>52</v>
      </c>
      <c r="J12" s="2">
        <v>3</v>
      </c>
      <c r="K12" s="2">
        <v>0</v>
      </c>
      <c r="L12" s="2" t="s">
        <v>50</v>
      </c>
      <c r="M12" s="2">
        <v>1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8.2</v>
      </c>
      <c r="D13" s="2">
        <v>2.8</v>
      </c>
      <c r="E13" s="2">
        <v>7</v>
      </c>
      <c r="F13" s="2">
        <v>4.6</v>
      </c>
      <c r="G13" s="2">
        <v>63</v>
      </c>
      <c r="H13" s="2">
        <v>1007.3</v>
      </c>
      <c r="I13" s="2" t="s">
        <v>11</v>
      </c>
      <c r="J13" s="2">
        <v>4</v>
      </c>
      <c r="K13" s="2">
        <v>8</v>
      </c>
      <c r="L13" s="2" t="s">
        <v>41</v>
      </c>
      <c r="M13" s="2">
        <v>0.5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10</v>
      </c>
      <c r="D14" s="2">
        <v>5.1</v>
      </c>
      <c r="E14" s="2">
        <v>8.2</v>
      </c>
      <c r="F14" s="2">
        <v>7.5</v>
      </c>
      <c r="G14" s="2">
        <v>92</v>
      </c>
      <c r="H14" s="2">
        <v>1005.3</v>
      </c>
      <c r="I14" s="2" t="s">
        <v>11</v>
      </c>
      <c r="J14" s="2">
        <v>2</v>
      </c>
      <c r="K14" s="2">
        <v>8</v>
      </c>
      <c r="L14" s="2" t="s">
        <v>42</v>
      </c>
      <c r="M14" s="2">
        <v>5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10</v>
      </c>
      <c r="D15" s="2">
        <v>0.2</v>
      </c>
      <c r="E15" s="2">
        <v>6.8</v>
      </c>
      <c r="F15" s="2">
        <v>5.6</v>
      </c>
      <c r="G15" s="2">
        <v>79</v>
      </c>
      <c r="H15" s="2">
        <v>1023.3</v>
      </c>
      <c r="I15" s="2" t="s">
        <v>53</v>
      </c>
      <c r="J15" s="2">
        <v>1</v>
      </c>
      <c r="K15" s="2">
        <v>8</v>
      </c>
      <c r="L15" s="2" t="s">
        <v>39</v>
      </c>
      <c r="M15" s="2">
        <v>0.75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13.7</v>
      </c>
      <c r="D16" s="2">
        <v>6</v>
      </c>
      <c r="E16" s="2">
        <v>11.2</v>
      </c>
      <c r="F16" s="2">
        <v>9.6</v>
      </c>
      <c r="G16" s="2">
        <v>82</v>
      </c>
      <c r="H16" s="2">
        <v>1018.7</v>
      </c>
      <c r="I16" s="2" t="s">
        <v>52</v>
      </c>
      <c r="J16" s="2">
        <v>2</v>
      </c>
      <c r="K16" s="2">
        <v>8</v>
      </c>
      <c r="L16" s="2" t="s">
        <v>41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14.1</v>
      </c>
      <c r="D17" s="2">
        <v>5.5</v>
      </c>
      <c r="E17" s="2">
        <v>9</v>
      </c>
      <c r="F17" s="2">
        <v>8.1</v>
      </c>
      <c r="G17" s="2">
        <v>86</v>
      </c>
      <c r="H17" s="2">
        <v>1020.6</v>
      </c>
      <c r="I17" s="2" t="s">
        <v>53</v>
      </c>
      <c r="J17" s="2">
        <v>2</v>
      </c>
      <c r="K17" s="2">
        <v>8</v>
      </c>
      <c r="L17" s="2" t="s">
        <v>39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11</v>
      </c>
      <c r="D18" s="2">
        <v>7.9</v>
      </c>
      <c r="E18" s="2">
        <v>9.6</v>
      </c>
      <c r="F18" s="2">
        <v>7.5</v>
      </c>
      <c r="G18" s="2">
        <v>74</v>
      </c>
      <c r="H18" s="2">
        <v>1013.8</v>
      </c>
      <c r="I18" s="2" t="s">
        <v>11</v>
      </c>
      <c r="J18" s="2">
        <v>3</v>
      </c>
      <c r="K18" s="2">
        <v>0</v>
      </c>
      <c r="L18" s="2" t="s">
        <v>50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13.7</v>
      </c>
      <c r="D19" s="2">
        <v>4.4</v>
      </c>
      <c r="E19" s="2">
        <v>10</v>
      </c>
      <c r="F19" s="2">
        <v>7.8</v>
      </c>
      <c r="G19" s="2">
        <v>74</v>
      </c>
      <c r="H19" s="2">
        <v>1030.9</v>
      </c>
      <c r="I19" s="2" t="s">
        <v>11</v>
      </c>
      <c r="J19" s="2">
        <v>1</v>
      </c>
      <c r="K19" s="2">
        <v>4</v>
      </c>
      <c r="L19" s="2" t="s">
        <v>37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14.2</v>
      </c>
      <c r="D20" s="2">
        <v>3.4</v>
      </c>
      <c r="E20" s="2">
        <v>9.2</v>
      </c>
      <c r="F20" s="2">
        <v>7.7</v>
      </c>
      <c r="G20" s="2">
        <v>86</v>
      </c>
      <c r="H20" s="2">
        <v>1032.7</v>
      </c>
      <c r="I20" s="2" t="s">
        <v>10</v>
      </c>
      <c r="J20" s="2">
        <v>2</v>
      </c>
      <c r="K20" s="2">
        <v>6</v>
      </c>
      <c r="L20" s="2" t="s">
        <v>35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16</v>
      </c>
      <c r="D21" s="2">
        <v>2.6</v>
      </c>
      <c r="E21" s="2">
        <v>8</v>
      </c>
      <c r="F21" s="2">
        <v>7</v>
      </c>
      <c r="G21" s="2">
        <v>86</v>
      </c>
      <c r="H21" s="2">
        <v>1037.1</v>
      </c>
      <c r="I21" s="2" t="s">
        <v>54</v>
      </c>
      <c r="J21" s="2">
        <v>1</v>
      </c>
      <c r="K21" s="2">
        <v>8</v>
      </c>
      <c r="L21" s="2" t="s">
        <v>42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9.5</v>
      </c>
      <c r="D22" s="2">
        <v>2.6</v>
      </c>
      <c r="E22" s="2">
        <v>7.2</v>
      </c>
      <c r="F22" s="2">
        <v>6.5</v>
      </c>
      <c r="G22" s="2">
        <v>92</v>
      </c>
      <c r="H22" s="2">
        <v>1034.3</v>
      </c>
      <c r="I22" s="2" t="s">
        <v>10</v>
      </c>
      <c r="J22" s="2">
        <v>1</v>
      </c>
      <c r="K22" s="2">
        <v>8</v>
      </c>
      <c r="L22" s="2" t="s">
        <v>42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13</v>
      </c>
      <c r="D23" s="2">
        <v>1</v>
      </c>
      <c r="E23" s="2">
        <v>5.8</v>
      </c>
      <c r="F23" s="2">
        <v>5.5</v>
      </c>
      <c r="G23" s="2">
        <v>91</v>
      </c>
      <c r="H23" s="2">
        <v>1030.5</v>
      </c>
      <c r="I23" s="2" t="s">
        <v>13</v>
      </c>
      <c r="J23" s="2">
        <v>1</v>
      </c>
      <c r="K23" s="2">
        <v>8</v>
      </c>
      <c r="L23" s="2" t="s">
        <v>42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13</v>
      </c>
      <c r="D24" s="2">
        <v>4.2</v>
      </c>
      <c r="E24" s="2">
        <v>6.9</v>
      </c>
      <c r="F24" s="2">
        <v>5.2</v>
      </c>
      <c r="G24" s="2">
        <v>70</v>
      </c>
      <c r="H24" s="2">
        <v>1033.5</v>
      </c>
      <c r="I24" s="2" t="s">
        <v>10</v>
      </c>
      <c r="J24" s="2">
        <v>1</v>
      </c>
      <c r="K24" s="2">
        <v>7</v>
      </c>
      <c r="L24" s="2" t="s">
        <v>39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13.9</v>
      </c>
      <c r="D25" s="2">
        <v>0</v>
      </c>
      <c r="E25" s="2">
        <v>8</v>
      </c>
      <c r="F25" s="2">
        <v>6.4</v>
      </c>
      <c r="G25" s="2">
        <v>79</v>
      </c>
      <c r="H25" s="2">
        <v>1031.2</v>
      </c>
      <c r="I25" s="2" t="s">
        <v>55</v>
      </c>
      <c r="J25" s="2">
        <v>1</v>
      </c>
      <c r="K25" s="2">
        <v>0</v>
      </c>
      <c r="L25" s="2" t="s">
        <v>50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13.2</v>
      </c>
      <c r="D26" s="2">
        <v>3.8</v>
      </c>
      <c r="E26" s="2">
        <v>8.8</v>
      </c>
      <c r="F26" s="2">
        <v>7.1</v>
      </c>
      <c r="G26" s="2">
        <v>73</v>
      </c>
      <c r="H26" s="2">
        <v>1034</v>
      </c>
      <c r="I26" s="2" t="s">
        <v>14</v>
      </c>
      <c r="J26" s="2">
        <v>3</v>
      </c>
      <c r="K26" s="2">
        <v>6</v>
      </c>
      <c r="L26" s="2" t="s">
        <v>43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14</v>
      </c>
      <c r="D27" s="2">
        <v>7.1</v>
      </c>
      <c r="E27" s="2">
        <v>9.8</v>
      </c>
      <c r="F27" s="2">
        <v>7.1</v>
      </c>
      <c r="G27" s="2">
        <v>61</v>
      </c>
      <c r="H27" s="2">
        <v>1017.2</v>
      </c>
      <c r="I27" s="2" t="s">
        <v>11</v>
      </c>
      <c r="J27" s="2">
        <v>4</v>
      </c>
      <c r="K27" s="2">
        <v>7</v>
      </c>
      <c r="L27" s="2" t="s">
        <v>41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11.6</v>
      </c>
      <c r="D28" s="2">
        <v>3.2</v>
      </c>
      <c r="E28" s="65">
        <v>6.8</v>
      </c>
      <c r="F28" s="2">
        <v>4.2</v>
      </c>
      <c r="G28" s="2">
        <v>55</v>
      </c>
      <c r="H28" s="2">
        <v>1020.5</v>
      </c>
      <c r="I28" s="2" t="s">
        <v>51</v>
      </c>
      <c r="J28" s="2">
        <v>3</v>
      </c>
      <c r="K28" s="2">
        <v>1</v>
      </c>
      <c r="L28" s="2" t="s">
        <v>43</v>
      </c>
      <c r="M28" s="2">
        <v>1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11</v>
      </c>
      <c r="D29" s="2">
        <v>5.6</v>
      </c>
      <c r="E29" s="2">
        <v>9</v>
      </c>
      <c r="F29" s="2">
        <v>6.8</v>
      </c>
      <c r="G29" s="2">
        <v>73</v>
      </c>
      <c r="H29" s="2">
        <v>1001.8</v>
      </c>
      <c r="I29" s="2" t="s">
        <v>55</v>
      </c>
      <c r="J29" s="2">
        <v>4</v>
      </c>
      <c r="K29" s="2">
        <v>8</v>
      </c>
      <c r="L29" s="2" t="s">
        <v>42</v>
      </c>
      <c r="M29" s="2">
        <v>2.5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10.5</v>
      </c>
      <c r="D30" s="2">
        <v>6.5</v>
      </c>
      <c r="E30" s="2">
        <v>10.1</v>
      </c>
      <c r="F30" s="2">
        <v>8.2</v>
      </c>
      <c r="G30" s="2">
        <v>74</v>
      </c>
      <c r="H30" s="2">
        <v>998.9</v>
      </c>
      <c r="I30" s="2" t="s">
        <v>52</v>
      </c>
      <c r="J30" s="2">
        <v>3</v>
      </c>
      <c r="K30" s="2">
        <v>8</v>
      </c>
      <c r="L30" s="2" t="s">
        <v>41</v>
      </c>
      <c r="M30" s="2">
        <v>2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13.6</v>
      </c>
      <c r="D31" s="2">
        <v>4.4</v>
      </c>
      <c r="E31" s="2">
        <v>7.8</v>
      </c>
      <c r="F31" s="2">
        <v>4.4</v>
      </c>
      <c r="G31" s="2">
        <v>52</v>
      </c>
      <c r="H31" s="2">
        <v>996.3</v>
      </c>
      <c r="I31" s="2" t="s">
        <v>11</v>
      </c>
      <c r="J31" s="2">
        <v>4</v>
      </c>
      <c r="K31" s="2">
        <v>4</v>
      </c>
      <c r="L31" s="2" t="s">
        <v>43</v>
      </c>
      <c r="M31" s="2">
        <v>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10</v>
      </c>
      <c r="D32" s="2">
        <v>4.4</v>
      </c>
      <c r="E32" s="2">
        <v>6.4</v>
      </c>
      <c r="F32" s="2">
        <v>4.4</v>
      </c>
      <c r="G32" s="2">
        <v>70</v>
      </c>
      <c r="H32" s="2">
        <v>997.9</v>
      </c>
      <c r="I32" s="2" t="s">
        <v>51</v>
      </c>
      <c r="J32" s="2">
        <v>4</v>
      </c>
      <c r="K32" s="2">
        <v>8</v>
      </c>
      <c r="L32" s="2" t="s">
        <v>41</v>
      </c>
      <c r="M32" s="2">
        <v>0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9.5</v>
      </c>
      <c r="D33" s="2">
        <v>-1.1</v>
      </c>
      <c r="E33" s="2">
        <v>5.6</v>
      </c>
      <c r="F33" s="2">
        <v>3</v>
      </c>
      <c r="G33" s="2">
        <v>63</v>
      </c>
      <c r="H33" s="2">
        <v>1014.1</v>
      </c>
      <c r="I33" s="2" t="s">
        <v>53</v>
      </c>
      <c r="J33" s="2">
        <v>1</v>
      </c>
      <c r="K33" s="2">
        <v>2</v>
      </c>
      <c r="L33" s="2" t="s">
        <v>43</v>
      </c>
      <c r="M33" s="2">
        <v>0.5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10.6</v>
      </c>
      <c r="D34" s="2">
        <v>2.1</v>
      </c>
      <c r="E34" s="2">
        <v>8.9</v>
      </c>
      <c r="F34" s="2">
        <v>6.7</v>
      </c>
      <c r="G34" s="2">
        <v>73</v>
      </c>
      <c r="H34" s="2">
        <v>1019.1</v>
      </c>
      <c r="I34" s="2" t="s">
        <v>10</v>
      </c>
      <c r="J34" s="2">
        <v>2</v>
      </c>
      <c r="K34" s="2">
        <v>2</v>
      </c>
      <c r="L34" s="2" t="s">
        <v>43</v>
      </c>
      <c r="M34" s="2">
        <v>0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13</v>
      </c>
      <c r="D35" s="2">
        <v>5.5</v>
      </c>
      <c r="E35" s="2">
        <v>12</v>
      </c>
      <c r="F35" s="2">
        <v>9.2</v>
      </c>
      <c r="G35" s="2">
        <v>62</v>
      </c>
      <c r="H35" s="2">
        <v>1024</v>
      </c>
      <c r="I35" s="2" t="s">
        <v>55</v>
      </c>
      <c r="J35" s="2">
        <v>1</v>
      </c>
      <c r="K35" s="2">
        <v>1</v>
      </c>
      <c r="L35" s="2" t="s">
        <v>35</v>
      </c>
      <c r="M35" s="2">
        <v>0</v>
      </c>
      <c r="N35" s="2">
        <v>0</v>
      </c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11.512903225806454</v>
      </c>
      <c r="D38" s="18">
        <f>AVERAGE(D5:D35)</f>
        <v>3.1290322580645165</v>
      </c>
      <c r="E38" s="18">
        <f>AVERAGE(E5:E35)</f>
        <v>7.748387096774195</v>
      </c>
      <c r="F38" s="18"/>
      <c r="G38" s="18">
        <f>AVERAGE(G5:G35)</f>
        <v>73.3225806451613</v>
      </c>
      <c r="H38" s="19">
        <f>AVERAGE(H5:H35)</f>
        <v>1015.0677419354838</v>
      </c>
      <c r="I38" s="20"/>
      <c r="J38" s="21">
        <f>AVERAGE(J5:J35)</f>
        <v>2.064516129032258</v>
      </c>
      <c r="K38" s="22">
        <f>AVERAGE(K5:K35)</f>
        <v>4.645161290322581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16</v>
      </c>
      <c r="D39" s="25">
        <f>MAX(D5:D35)</f>
        <v>7.9</v>
      </c>
      <c r="E39" s="25">
        <f>MAX(E5:E35)</f>
        <v>12</v>
      </c>
      <c r="F39" s="25"/>
      <c r="G39" s="25">
        <f>MAX(G5:G35)</f>
        <v>92</v>
      </c>
      <c r="H39" s="26">
        <f>MAX(H5:H35)</f>
        <v>1037.1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25.5</v>
      </c>
      <c r="N39" s="31">
        <f>SUM(N5:N35)</f>
        <v>0.1</v>
      </c>
    </row>
    <row r="40" spans="2:14" ht="20.25" customHeight="1" thickBot="1">
      <c r="B40" s="16" t="s">
        <v>26</v>
      </c>
      <c r="C40" s="32">
        <f>MIN(C5:C35)</f>
        <v>7.1</v>
      </c>
      <c r="D40" s="32">
        <f>MIN(D5:D35)</f>
        <v>-2</v>
      </c>
      <c r="E40" s="32">
        <f>MIN(E5:E35)</f>
        <v>1.3</v>
      </c>
      <c r="F40" s="32"/>
      <c r="G40" s="32">
        <f>MIN(G5:G35)</f>
        <v>51</v>
      </c>
      <c r="H40" s="33">
        <f>MIN(H5:H35)</f>
        <v>982.1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7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2</v>
      </c>
    </row>
    <row r="45" spans="2:11" ht="13.5" thickBot="1">
      <c r="B45" s="48">
        <f>COUNTIF(D5:D35,"&lt;=0")</f>
        <v>6</v>
      </c>
      <c r="C45" s="42"/>
      <c r="D45" s="48">
        <f>COUNTIF(M5:M35,"&gt;0")</f>
        <v>11</v>
      </c>
      <c r="E45" s="42"/>
      <c r="F45" s="42"/>
      <c r="G45" s="13"/>
      <c r="H45" s="48">
        <f>COUNTIF(N5:N35,"&gt;0")</f>
        <v>1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1</v>
      </c>
    </row>
    <row r="47" spans="10:11" ht="12.75">
      <c r="J47" s="52" t="s">
        <v>38</v>
      </c>
      <c r="K47" s="53">
        <f>COUNTIF(L5:L35,"Ac.")</f>
        <v>0</v>
      </c>
    </row>
    <row r="48" spans="10:11" ht="12.75">
      <c r="J48" s="52" t="s">
        <v>39</v>
      </c>
      <c r="K48" s="53">
        <f>COUNTIF(L5:L35,"As.")</f>
        <v>5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5</v>
      </c>
    </row>
    <row r="51" spans="10:11" ht="12.75">
      <c r="J51" s="52" t="s">
        <v>42</v>
      </c>
      <c r="K51" s="53">
        <f>COUNTIF(L5:L35,"St.")</f>
        <v>5</v>
      </c>
    </row>
    <row r="52" spans="10:11" ht="12.75">
      <c r="J52" s="52" t="s">
        <v>43</v>
      </c>
      <c r="K52" s="53">
        <f>COUNTIF(L5:L35,"Cu.")</f>
        <v>6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24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56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1</v>
      </c>
      <c r="E199"/>
      <c r="F199"/>
      <c r="L199" s="10"/>
      <c r="N199"/>
    </row>
    <row r="200" spans="2:14" ht="12.75">
      <c r="B200" s="68" t="s">
        <v>54</v>
      </c>
      <c r="C200" s="53">
        <f>COUNTIF(I5:I35,"ENE")</f>
        <v>1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1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57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0</v>
      </c>
      <c r="E205"/>
      <c r="F205"/>
      <c r="L205" s="10"/>
      <c r="N205"/>
    </row>
    <row r="206" spans="2:14" ht="12.75">
      <c r="B206" s="69" t="s">
        <v>53</v>
      </c>
      <c r="C206" s="53">
        <f>COUNTIF(I5:I35,"SSW")</f>
        <v>3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8</v>
      </c>
      <c r="E207"/>
      <c r="F207"/>
      <c r="L207" s="10"/>
      <c r="N207"/>
    </row>
    <row r="208" spans="2:3" ht="12.75">
      <c r="B208" s="69" t="s">
        <v>52</v>
      </c>
      <c r="C208" s="53">
        <f>COUNTIF(I5:I35,"WSW")</f>
        <v>3</v>
      </c>
    </row>
    <row r="209" spans="2:3" ht="12.75">
      <c r="B209" s="67" t="s">
        <v>11</v>
      </c>
      <c r="C209" s="53">
        <f>COUNTIF(I5:I35,"W")</f>
        <v>7</v>
      </c>
    </row>
    <row r="210" spans="2:3" ht="12.75">
      <c r="B210" s="69" t="s">
        <v>55</v>
      </c>
      <c r="C210" s="53">
        <f>COUNTIF(I5:I35,"WNW")</f>
        <v>3</v>
      </c>
    </row>
    <row r="211" spans="2:3" ht="12.75">
      <c r="B211" s="70" t="s">
        <v>14</v>
      </c>
      <c r="C211" s="53">
        <f>COUNTIF(I5:I35,"NW")</f>
        <v>1</v>
      </c>
    </row>
    <row r="212" spans="2:3" ht="13.5" thickBot="1">
      <c r="B212" s="69" t="s">
        <v>51</v>
      </c>
      <c r="C212" s="51">
        <f>COUNTIF(I5:I35,"NNW")</f>
        <v>3</v>
      </c>
    </row>
    <row r="213" spans="2:3" ht="13.5" thickBot="1">
      <c r="B213" s="56" t="s">
        <v>32</v>
      </c>
      <c r="C213" s="63">
        <f>SUM(C197:C211)</f>
        <v>28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&amp;C©weatherforschools    http://www.weatherforschools.me.uk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2013-04-05T09:46:56Z</dcterms:modified>
  <cp:category/>
  <cp:version/>
  <cp:contentType/>
  <cp:contentStatus/>
</cp:coreProperties>
</file>