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9" i="1" l="1"/>
  <c r="M39" i="1"/>
  <c r="K53" i="1" l="1"/>
  <c r="K52" i="1"/>
  <c r="K51" i="1"/>
  <c r="K49" i="1"/>
  <c r="K48" i="1"/>
  <c r="K47" i="1"/>
  <c r="K46" i="1"/>
  <c r="K45" i="1"/>
  <c r="K54" i="1" s="1"/>
  <c r="K44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C40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<sst xmlns="http://schemas.openxmlformats.org/spreadsheetml/2006/main" count="121" uniqueCount="59">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</sst>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2" fontId="1" fillId="0" borderId="0" xfId="0" applyNumberFormat="1" applyFont="1" applyBorder="1"/>
    <xf numFmtId="164" fontId="0" fillId="0" borderId="2" xfId="0" applyNumberFormat="1" applyBorder="1"/>
    <xf numFmtId="0" fontId="0" fillId="0" borderId="9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0" fillId="0" borderId="32" xfId="0" applyBorder="1"/>
    <xf numFmtId="164" fontId="0" fillId="0" borderId="33" xfId="0" applyNumberFormat="1" applyBorder="1"/>
    <xf numFmtId="0" fontId="0" fillId="0" borderId="2" xfId="0" applyBorder="1"/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Sheet1!$C$5:$C$34</c:f>
              <c:numCache>
                <c:formatCode>General</c:formatCode>
                <c:ptCount val="30"/>
                <c:pt idx="0">
                  <c:v>21</c:v>
                </c:pt>
                <c:pt idx="1">
                  <c:v>24.5</c:v>
                </c:pt>
                <c:pt idx="2">
                  <c:v>24.8</c:v>
                </c:pt>
                <c:pt idx="3">
                  <c:v>21.2</c:v>
                </c:pt>
                <c:pt idx="4">
                  <c:v>18.5</c:v>
                </c:pt>
                <c:pt idx="5">
                  <c:v>19.5</c:v>
                </c:pt>
                <c:pt idx="6">
                  <c:v>18.399999999999999</c:v>
                </c:pt>
                <c:pt idx="7">
                  <c:v>18</c:v>
                </c:pt>
                <c:pt idx="8">
                  <c:v>18</c:v>
                </c:pt>
                <c:pt idx="9">
                  <c:v>17.5</c:v>
                </c:pt>
                <c:pt idx="10">
                  <c:v>17.5</c:v>
                </c:pt>
                <c:pt idx="11">
                  <c:v>17.399999999999999</c:v>
                </c:pt>
                <c:pt idx="12">
                  <c:v>20</c:v>
                </c:pt>
                <c:pt idx="13">
                  <c:v>23</c:v>
                </c:pt>
                <c:pt idx="14">
                  <c:v>21</c:v>
                </c:pt>
                <c:pt idx="15">
                  <c:v>18.8</c:v>
                </c:pt>
                <c:pt idx="16">
                  <c:v>17.2</c:v>
                </c:pt>
                <c:pt idx="17">
                  <c:v>17</c:v>
                </c:pt>
                <c:pt idx="18">
                  <c:v>18.399999999999999</c:v>
                </c:pt>
                <c:pt idx="19">
                  <c:v>22</c:v>
                </c:pt>
                <c:pt idx="20">
                  <c:v>21</c:v>
                </c:pt>
                <c:pt idx="21">
                  <c:v>20.5</c:v>
                </c:pt>
                <c:pt idx="22">
                  <c:v>17.8</c:v>
                </c:pt>
                <c:pt idx="23">
                  <c:v>17.7</c:v>
                </c:pt>
                <c:pt idx="24">
                  <c:v>20.399999999999999</c:v>
                </c:pt>
                <c:pt idx="25">
                  <c:v>29</c:v>
                </c:pt>
                <c:pt idx="26">
                  <c:v>29.5</c:v>
                </c:pt>
                <c:pt idx="27">
                  <c:v>23.1</c:v>
                </c:pt>
                <c:pt idx="28">
                  <c:v>19</c:v>
                </c:pt>
                <c:pt idx="29">
                  <c:v>19.5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6.9</c:v>
                </c:pt>
                <c:pt idx="1">
                  <c:v>9.1</c:v>
                </c:pt>
                <c:pt idx="2">
                  <c:v>11.1</c:v>
                </c:pt>
                <c:pt idx="3">
                  <c:v>9.9</c:v>
                </c:pt>
                <c:pt idx="4">
                  <c:v>10.4</c:v>
                </c:pt>
                <c:pt idx="5">
                  <c:v>9.6</c:v>
                </c:pt>
                <c:pt idx="6">
                  <c:v>6.7</c:v>
                </c:pt>
                <c:pt idx="7">
                  <c:v>7.9</c:v>
                </c:pt>
                <c:pt idx="8">
                  <c:v>9.6999999999999993</c:v>
                </c:pt>
                <c:pt idx="9">
                  <c:v>8.1999999999999993</c:v>
                </c:pt>
                <c:pt idx="10">
                  <c:v>5.9</c:v>
                </c:pt>
                <c:pt idx="11">
                  <c:v>4</c:v>
                </c:pt>
                <c:pt idx="12">
                  <c:v>9.6999999999999993</c:v>
                </c:pt>
                <c:pt idx="13">
                  <c:v>7.1</c:v>
                </c:pt>
                <c:pt idx="14">
                  <c:v>13.2</c:v>
                </c:pt>
                <c:pt idx="15">
                  <c:v>10</c:v>
                </c:pt>
                <c:pt idx="16">
                  <c:v>9.1</c:v>
                </c:pt>
                <c:pt idx="17">
                  <c:v>10.3</c:v>
                </c:pt>
                <c:pt idx="18">
                  <c:v>11.1</c:v>
                </c:pt>
                <c:pt idx="19">
                  <c:v>5.5</c:v>
                </c:pt>
                <c:pt idx="20">
                  <c:v>13.9</c:v>
                </c:pt>
                <c:pt idx="21">
                  <c:v>12.6</c:v>
                </c:pt>
                <c:pt idx="22">
                  <c:v>10.6</c:v>
                </c:pt>
                <c:pt idx="23">
                  <c:v>8.8000000000000007</c:v>
                </c:pt>
                <c:pt idx="24">
                  <c:v>10.1</c:v>
                </c:pt>
                <c:pt idx="25">
                  <c:v>14.9</c:v>
                </c:pt>
                <c:pt idx="26">
                  <c:v>15.9</c:v>
                </c:pt>
                <c:pt idx="27">
                  <c:v>12.3</c:v>
                </c:pt>
                <c:pt idx="28">
                  <c:v>6.8</c:v>
                </c:pt>
                <c:pt idx="29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9296"/>
        <c:axId val="107321216"/>
      </c:lineChart>
      <c:catAx>
        <c:axId val="10731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2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21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192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  <c:pt idx="7">
                  <c:v>2.5</c:v>
                </c:pt>
                <c:pt idx="8">
                  <c:v>0</c:v>
                </c:pt>
                <c:pt idx="9">
                  <c:v>0</c:v>
                </c:pt>
                <c:pt idx="10">
                  <c:v>1.75</c:v>
                </c:pt>
                <c:pt idx="11">
                  <c:v>13.25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4.5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10</c:v>
                </c:pt>
                <c:pt idx="24">
                  <c:v>1.5</c:v>
                </c:pt>
                <c:pt idx="25">
                  <c:v>0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30784"/>
        <c:axId val="109049728"/>
      </c:barChart>
      <c:catAx>
        <c:axId val="10903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4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04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307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15.4</c:v>
                </c:pt>
                <c:pt idx="1">
                  <c:v>18.899999999999999</c:v>
                </c:pt>
                <c:pt idx="2">
                  <c:v>18.100000000000001</c:v>
                </c:pt>
                <c:pt idx="3">
                  <c:v>18.2</c:v>
                </c:pt>
                <c:pt idx="4">
                  <c:v>14.1</c:v>
                </c:pt>
                <c:pt idx="5">
                  <c:v>12.2</c:v>
                </c:pt>
                <c:pt idx="6">
                  <c:v>15.8</c:v>
                </c:pt>
                <c:pt idx="7">
                  <c:v>14.2</c:v>
                </c:pt>
                <c:pt idx="8">
                  <c:v>15</c:v>
                </c:pt>
                <c:pt idx="9">
                  <c:v>15</c:v>
                </c:pt>
                <c:pt idx="10">
                  <c:v>13.8</c:v>
                </c:pt>
                <c:pt idx="11">
                  <c:v>10.4</c:v>
                </c:pt>
                <c:pt idx="12">
                  <c:v>9.8000000000000007</c:v>
                </c:pt>
                <c:pt idx="13">
                  <c:v>16.5</c:v>
                </c:pt>
                <c:pt idx="14">
                  <c:v>18.3</c:v>
                </c:pt>
                <c:pt idx="15">
                  <c:v>14.5</c:v>
                </c:pt>
                <c:pt idx="16">
                  <c:v>15</c:v>
                </c:pt>
                <c:pt idx="17">
                  <c:v>14.2</c:v>
                </c:pt>
                <c:pt idx="18">
                  <c:v>15.8</c:v>
                </c:pt>
                <c:pt idx="19">
                  <c:v>17.5</c:v>
                </c:pt>
                <c:pt idx="20">
                  <c:v>16.5</c:v>
                </c:pt>
                <c:pt idx="21">
                  <c:v>17.3</c:v>
                </c:pt>
                <c:pt idx="22">
                  <c:v>15.6</c:v>
                </c:pt>
                <c:pt idx="23">
                  <c:v>15</c:v>
                </c:pt>
                <c:pt idx="24">
                  <c:v>17.7</c:v>
                </c:pt>
                <c:pt idx="25">
                  <c:v>20.2</c:v>
                </c:pt>
                <c:pt idx="26">
                  <c:v>26.2</c:v>
                </c:pt>
                <c:pt idx="27">
                  <c:v>16.5</c:v>
                </c:pt>
                <c:pt idx="28">
                  <c:v>17.399999999999999</c:v>
                </c:pt>
                <c:pt idx="29">
                  <c:v>14.6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89504"/>
        <c:axId val="131991424"/>
      </c:lineChart>
      <c:catAx>
        <c:axId val="13198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9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91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89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95</c:v>
                </c:pt>
                <c:pt idx="1">
                  <c:v>64</c:v>
                </c:pt>
                <c:pt idx="2">
                  <c:v>71</c:v>
                </c:pt>
                <c:pt idx="3">
                  <c:v>67</c:v>
                </c:pt>
                <c:pt idx="4">
                  <c:v>68</c:v>
                </c:pt>
                <c:pt idx="5">
                  <c:v>74</c:v>
                </c:pt>
                <c:pt idx="6">
                  <c:v>61</c:v>
                </c:pt>
                <c:pt idx="7">
                  <c:v>68</c:v>
                </c:pt>
                <c:pt idx="8">
                  <c:v>51</c:v>
                </c:pt>
                <c:pt idx="9">
                  <c:v>95</c:v>
                </c:pt>
                <c:pt idx="10">
                  <c:v>55</c:v>
                </c:pt>
                <c:pt idx="11">
                  <c:v>74</c:v>
                </c:pt>
                <c:pt idx="12">
                  <c:v>88</c:v>
                </c:pt>
                <c:pt idx="13">
                  <c:v>66</c:v>
                </c:pt>
                <c:pt idx="14">
                  <c:v>71</c:v>
                </c:pt>
                <c:pt idx="15">
                  <c:v>65</c:v>
                </c:pt>
                <c:pt idx="16">
                  <c:v>70</c:v>
                </c:pt>
                <c:pt idx="17">
                  <c:v>71</c:v>
                </c:pt>
                <c:pt idx="18">
                  <c:v>61</c:v>
                </c:pt>
                <c:pt idx="19">
                  <c:v>53</c:v>
                </c:pt>
                <c:pt idx="20">
                  <c:v>80</c:v>
                </c:pt>
                <c:pt idx="21">
                  <c:v>62</c:v>
                </c:pt>
                <c:pt idx="22">
                  <c:v>52</c:v>
                </c:pt>
                <c:pt idx="23">
                  <c:v>55</c:v>
                </c:pt>
                <c:pt idx="24">
                  <c:v>91</c:v>
                </c:pt>
                <c:pt idx="25">
                  <c:v>73</c:v>
                </c:pt>
                <c:pt idx="26">
                  <c:v>64</c:v>
                </c:pt>
                <c:pt idx="27">
                  <c:v>75</c:v>
                </c:pt>
                <c:pt idx="28">
                  <c:v>53</c:v>
                </c:pt>
                <c:pt idx="29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37024"/>
        <c:axId val="104743296"/>
      </c:lineChart>
      <c:catAx>
        <c:axId val="10473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4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432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37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1029.2</c:v>
                </c:pt>
                <c:pt idx="1">
                  <c:v>1035.2</c:v>
                </c:pt>
                <c:pt idx="2">
                  <c:v>1034.7</c:v>
                </c:pt>
                <c:pt idx="3">
                  <c:v>1026</c:v>
                </c:pt>
                <c:pt idx="4">
                  <c:v>1015.8</c:v>
                </c:pt>
                <c:pt idx="5">
                  <c:v>1006.8</c:v>
                </c:pt>
                <c:pt idx="6">
                  <c:v>1001.9</c:v>
                </c:pt>
                <c:pt idx="7">
                  <c:v>1002.1</c:v>
                </c:pt>
                <c:pt idx="8">
                  <c:v>1012.1</c:v>
                </c:pt>
                <c:pt idx="9">
                  <c:v>1014.2</c:v>
                </c:pt>
                <c:pt idx="10">
                  <c:v>1016</c:v>
                </c:pt>
                <c:pt idx="11">
                  <c:v>1014.7</c:v>
                </c:pt>
                <c:pt idx="12">
                  <c:v>1007.9</c:v>
                </c:pt>
                <c:pt idx="13">
                  <c:v>1019.5</c:v>
                </c:pt>
                <c:pt idx="14">
                  <c:v>1013.3</c:v>
                </c:pt>
                <c:pt idx="15">
                  <c:v>1008.8</c:v>
                </c:pt>
                <c:pt idx="16">
                  <c:v>1006.7</c:v>
                </c:pt>
                <c:pt idx="17">
                  <c:v>999.1</c:v>
                </c:pt>
                <c:pt idx="18">
                  <c:v>1010</c:v>
                </c:pt>
                <c:pt idx="19">
                  <c:v>1012.2</c:v>
                </c:pt>
                <c:pt idx="20">
                  <c:v>1007.7</c:v>
                </c:pt>
                <c:pt idx="21">
                  <c:v>1004.8</c:v>
                </c:pt>
                <c:pt idx="22">
                  <c:v>1013.2</c:v>
                </c:pt>
                <c:pt idx="23">
                  <c:v>1006.7</c:v>
                </c:pt>
                <c:pt idx="24">
                  <c:v>999.1</c:v>
                </c:pt>
                <c:pt idx="25">
                  <c:v>1010</c:v>
                </c:pt>
                <c:pt idx="26">
                  <c:v>1012.2</c:v>
                </c:pt>
                <c:pt idx="27">
                  <c:v>1007.7</c:v>
                </c:pt>
                <c:pt idx="28">
                  <c:v>1004.8</c:v>
                </c:pt>
                <c:pt idx="29">
                  <c:v>1013.2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76064"/>
        <c:axId val="104777984"/>
      </c:lineChart>
      <c:catAx>
        <c:axId val="10477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7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7798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76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7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60608"/>
        <c:axId val="105074688"/>
      </c:radarChart>
      <c:catAx>
        <c:axId val="10506060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74688"/>
        <c:crosses val="autoZero"/>
        <c:auto val="0"/>
        <c:lblAlgn val="ctr"/>
        <c:lblOffset val="100"/>
        <c:noMultiLvlLbl val="0"/>
      </c:catAx>
      <c:valAx>
        <c:axId val="1050746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060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F2" sqref="F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5">
        <v>6.11</v>
      </c>
    </row>
    <row r="4" spans="1:15" ht="13.5" thickBot="1" x14ac:dyDescent="0.2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58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21</v>
      </c>
      <c r="D5" s="67">
        <v>6.9</v>
      </c>
      <c r="E5" s="67">
        <v>15.4</v>
      </c>
      <c r="F5" s="67">
        <v>12</v>
      </c>
      <c r="G5" s="67">
        <v>95</v>
      </c>
      <c r="H5" s="67">
        <v>1029.2</v>
      </c>
      <c r="I5" s="67" t="s">
        <v>11</v>
      </c>
      <c r="J5" s="67">
        <v>2</v>
      </c>
      <c r="K5" s="67">
        <v>4</v>
      </c>
      <c r="L5" s="67" t="s">
        <v>41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24.5</v>
      </c>
      <c r="D6" s="2">
        <v>9.1</v>
      </c>
      <c r="E6" s="2">
        <v>18.899999999999999</v>
      </c>
      <c r="F6" s="2">
        <v>15.6</v>
      </c>
      <c r="G6" s="2">
        <v>64</v>
      </c>
      <c r="H6" s="2">
        <v>1035.2</v>
      </c>
      <c r="I6" s="2" t="s">
        <v>12</v>
      </c>
      <c r="J6" s="2">
        <v>2</v>
      </c>
      <c r="K6" s="2">
        <v>4</v>
      </c>
      <c r="L6" s="2" t="s">
        <v>41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24.8</v>
      </c>
      <c r="D7" s="2">
        <v>11.1</v>
      </c>
      <c r="E7" s="2">
        <v>18.100000000000001</v>
      </c>
      <c r="F7" s="2">
        <v>15</v>
      </c>
      <c r="G7" s="2">
        <v>71</v>
      </c>
      <c r="H7" s="2">
        <v>1034.7</v>
      </c>
      <c r="I7" s="2" t="s">
        <v>50</v>
      </c>
      <c r="J7" s="2">
        <v>2</v>
      </c>
      <c r="K7" s="2">
        <v>0</v>
      </c>
      <c r="L7" s="2" t="s">
        <v>58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21.2</v>
      </c>
      <c r="D8" s="2">
        <v>9.9</v>
      </c>
      <c r="E8" s="2">
        <v>18.2</v>
      </c>
      <c r="F8" s="2">
        <v>14.5</v>
      </c>
      <c r="G8" s="2">
        <v>67</v>
      </c>
      <c r="H8" s="2">
        <v>1026</v>
      </c>
      <c r="I8" s="2" t="s">
        <v>52</v>
      </c>
      <c r="J8" s="2">
        <v>3</v>
      </c>
      <c r="K8" s="2">
        <v>1</v>
      </c>
      <c r="L8" s="2" t="s">
        <v>33</v>
      </c>
      <c r="M8" s="2">
        <v>0.5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18.5</v>
      </c>
      <c r="D9" s="2">
        <v>10.4</v>
      </c>
      <c r="E9" s="2">
        <v>14.1</v>
      </c>
      <c r="F9" s="2">
        <v>11.1</v>
      </c>
      <c r="G9" s="2">
        <v>68</v>
      </c>
      <c r="H9" s="2">
        <v>1015.8</v>
      </c>
      <c r="I9" s="2" t="s">
        <v>13</v>
      </c>
      <c r="J9" s="2">
        <v>3</v>
      </c>
      <c r="K9" s="2">
        <v>6</v>
      </c>
      <c r="L9" s="2" t="s">
        <v>41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19.5</v>
      </c>
      <c r="D10" s="2">
        <v>9.6</v>
      </c>
      <c r="E10" s="2">
        <v>12.2</v>
      </c>
      <c r="F10" s="2">
        <v>10.199999999999999</v>
      </c>
      <c r="G10" s="2">
        <v>74</v>
      </c>
      <c r="H10" s="2">
        <v>1006.8</v>
      </c>
      <c r="I10" s="2" t="s">
        <v>57</v>
      </c>
      <c r="J10" s="2">
        <v>2</v>
      </c>
      <c r="K10" s="2">
        <v>8</v>
      </c>
      <c r="L10" s="2" t="s">
        <v>39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18.399999999999999</v>
      </c>
      <c r="D11" s="2">
        <v>6.7</v>
      </c>
      <c r="E11" s="2">
        <v>15.8</v>
      </c>
      <c r="F11" s="2">
        <v>12</v>
      </c>
      <c r="G11" s="2">
        <v>61</v>
      </c>
      <c r="H11" s="2">
        <v>1001.9</v>
      </c>
      <c r="I11" s="2" t="s">
        <v>49</v>
      </c>
      <c r="J11" s="2">
        <v>2</v>
      </c>
      <c r="K11" s="2">
        <v>6</v>
      </c>
      <c r="L11" s="2" t="s">
        <v>41</v>
      </c>
      <c r="M11" s="2">
        <v>0.25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18</v>
      </c>
      <c r="D12" s="2">
        <v>7.9</v>
      </c>
      <c r="E12" s="2">
        <v>14.2</v>
      </c>
      <c r="F12" s="2">
        <v>11.1</v>
      </c>
      <c r="G12" s="2">
        <v>68</v>
      </c>
      <c r="H12" s="2">
        <v>1002.1</v>
      </c>
      <c r="I12" s="2" t="s">
        <v>10</v>
      </c>
      <c r="J12" s="2">
        <v>2</v>
      </c>
      <c r="K12" s="2">
        <v>4</v>
      </c>
      <c r="L12" s="2" t="s">
        <v>41</v>
      </c>
      <c r="M12" s="2">
        <v>2.5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18</v>
      </c>
      <c r="D13" s="2">
        <v>9.6999999999999993</v>
      </c>
      <c r="E13" s="2">
        <v>15</v>
      </c>
      <c r="F13" s="2">
        <v>10.5</v>
      </c>
      <c r="G13" s="2">
        <v>51</v>
      </c>
      <c r="H13" s="2">
        <v>1012.1</v>
      </c>
      <c r="I13" s="2" t="s">
        <v>11</v>
      </c>
      <c r="J13" s="2">
        <v>2</v>
      </c>
      <c r="K13" s="2">
        <v>6</v>
      </c>
      <c r="L13" s="2" t="s">
        <v>41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17.5</v>
      </c>
      <c r="D14" s="2">
        <v>8.1999999999999993</v>
      </c>
      <c r="E14" s="2">
        <v>15</v>
      </c>
      <c r="F14" s="2">
        <v>14.4</v>
      </c>
      <c r="G14" s="2">
        <v>95</v>
      </c>
      <c r="H14" s="2">
        <v>1014.2</v>
      </c>
      <c r="I14" s="2" t="s">
        <v>51</v>
      </c>
      <c r="J14" s="2">
        <v>1</v>
      </c>
      <c r="K14" s="2">
        <v>6</v>
      </c>
      <c r="L14" s="2" t="s">
        <v>41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17.5</v>
      </c>
      <c r="D15" s="2">
        <v>5.9</v>
      </c>
      <c r="E15" s="2">
        <v>13.8</v>
      </c>
      <c r="F15" s="2">
        <v>10</v>
      </c>
      <c r="G15" s="2">
        <v>55</v>
      </c>
      <c r="H15" s="2">
        <v>1016</v>
      </c>
      <c r="I15" s="2" t="s">
        <v>51</v>
      </c>
      <c r="J15" s="2">
        <v>3</v>
      </c>
      <c r="K15" s="2">
        <v>1</v>
      </c>
      <c r="L15" s="2" t="s">
        <v>41</v>
      </c>
      <c r="M15" s="2">
        <v>1.75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17.399999999999999</v>
      </c>
      <c r="D16" s="2">
        <v>4</v>
      </c>
      <c r="E16" s="2">
        <v>10.4</v>
      </c>
      <c r="F16" s="2">
        <v>9.5</v>
      </c>
      <c r="G16" s="2">
        <v>74</v>
      </c>
      <c r="H16" s="2">
        <v>1014.7</v>
      </c>
      <c r="I16" s="2" t="s">
        <v>49</v>
      </c>
      <c r="J16" s="2">
        <v>3</v>
      </c>
      <c r="K16" s="2">
        <v>8</v>
      </c>
      <c r="L16" s="2" t="s">
        <v>40</v>
      </c>
      <c r="M16" s="2">
        <v>13.25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20</v>
      </c>
      <c r="D17" s="2">
        <v>9.6999999999999993</v>
      </c>
      <c r="E17" s="68">
        <v>9.8000000000000007</v>
      </c>
      <c r="F17" s="2">
        <v>9</v>
      </c>
      <c r="G17" s="2">
        <v>88</v>
      </c>
      <c r="H17" s="2">
        <v>1007.9</v>
      </c>
      <c r="I17" s="2" t="s">
        <v>11</v>
      </c>
      <c r="J17" s="2">
        <v>2</v>
      </c>
      <c r="K17" s="2">
        <v>8</v>
      </c>
      <c r="L17" s="2" t="s">
        <v>39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23</v>
      </c>
      <c r="D18" s="2">
        <v>7.1</v>
      </c>
      <c r="E18" s="2">
        <v>16.5</v>
      </c>
      <c r="F18" s="2">
        <v>13.1</v>
      </c>
      <c r="G18" s="2">
        <v>66</v>
      </c>
      <c r="H18" s="2">
        <v>1019.5</v>
      </c>
      <c r="I18" s="2" t="s">
        <v>49</v>
      </c>
      <c r="J18" s="2">
        <v>1</v>
      </c>
      <c r="K18" s="2">
        <v>1</v>
      </c>
      <c r="L18" s="2" t="s">
        <v>41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21</v>
      </c>
      <c r="D19" s="2">
        <v>13.2</v>
      </c>
      <c r="E19" s="2">
        <v>18.3</v>
      </c>
      <c r="F19" s="2">
        <v>15.1</v>
      </c>
      <c r="G19" s="2">
        <v>71</v>
      </c>
      <c r="H19" s="2">
        <v>1013.3</v>
      </c>
      <c r="I19" s="2" t="s">
        <v>10</v>
      </c>
      <c r="J19" s="2">
        <v>2</v>
      </c>
      <c r="K19" s="2">
        <v>8</v>
      </c>
      <c r="L19" s="2" t="s">
        <v>39</v>
      </c>
      <c r="M19" s="2">
        <v>1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18.8</v>
      </c>
      <c r="D20" s="2">
        <v>10</v>
      </c>
      <c r="E20" s="2">
        <v>14.5</v>
      </c>
      <c r="F20" s="2">
        <v>11</v>
      </c>
      <c r="G20" s="2">
        <v>65</v>
      </c>
      <c r="H20" s="2">
        <v>1008.8</v>
      </c>
      <c r="I20" s="2" t="s">
        <v>51</v>
      </c>
      <c r="J20" s="2">
        <v>2</v>
      </c>
      <c r="K20" s="2">
        <v>7</v>
      </c>
      <c r="L20" s="2" t="s">
        <v>41</v>
      </c>
      <c r="M20" s="2">
        <v>1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17.2</v>
      </c>
      <c r="D21" s="2">
        <v>9.1</v>
      </c>
      <c r="E21" s="2">
        <v>15</v>
      </c>
      <c r="F21" s="2">
        <v>12.1</v>
      </c>
      <c r="G21" s="2">
        <v>70</v>
      </c>
      <c r="H21" s="2">
        <v>1006.7</v>
      </c>
      <c r="I21" s="2" t="s">
        <v>15</v>
      </c>
      <c r="J21" s="2">
        <v>3</v>
      </c>
      <c r="K21" s="2">
        <v>8</v>
      </c>
      <c r="L21" s="2" t="s">
        <v>39</v>
      </c>
      <c r="M21" s="2">
        <v>3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17</v>
      </c>
      <c r="D22" s="2">
        <v>10.3</v>
      </c>
      <c r="E22" s="2">
        <v>14.2</v>
      </c>
      <c r="F22" s="2">
        <v>11.5</v>
      </c>
      <c r="G22" s="2">
        <v>71</v>
      </c>
      <c r="H22" s="2">
        <v>999.1</v>
      </c>
      <c r="I22" s="2" t="s">
        <v>11</v>
      </c>
      <c r="J22" s="2">
        <v>2</v>
      </c>
      <c r="K22" s="2">
        <v>4</v>
      </c>
      <c r="L22" s="2" t="s">
        <v>41</v>
      </c>
      <c r="M22" s="2">
        <v>4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18.399999999999999</v>
      </c>
      <c r="D23" s="2">
        <v>11.1</v>
      </c>
      <c r="E23" s="2">
        <v>15.8</v>
      </c>
      <c r="F23" s="2">
        <v>12</v>
      </c>
      <c r="G23" s="2">
        <v>61</v>
      </c>
      <c r="H23" s="2">
        <v>1010</v>
      </c>
      <c r="I23" s="2" t="s">
        <v>51</v>
      </c>
      <c r="J23" s="2">
        <v>3</v>
      </c>
      <c r="K23" s="2">
        <v>4</v>
      </c>
      <c r="L23" s="2" t="s">
        <v>41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22</v>
      </c>
      <c r="D24" s="2">
        <v>5.5</v>
      </c>
      <c r="E24" s="2">
        <v>17.5</v>
      </c>
      <c r="F24" s="2">
        <v>12.6</v>
      </c>
      <c r="G24" s="2">
        <v>53</v>
      </c>
      <c r="H24" s="2">
        <v>1012.2</v>
      </c>
      <c r="I24" s="2" t="s">
        <v>14</v>
      </c>
      <c r="J24" s="2">
        <v>1</v>
      </c>
      <c r="K24" s="2">
        <v>1</v>
      </c>
      <c r="L24" s="2" t="s">
        <v>41</v>
      </c>
      <c r="M24" s="2">
        <v>4.5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21</v>
      </c>
      <c r="D25" s="2">
        <v>13.9</v>
      </c>
      <c r="E25" s="2">
        <v>16.5</v>
      </c>
      <c r="F25" s="2">
        <v>14.5</v>
      </c>
      <c r="G25" s="2">
        <v>80</v>
      </c>
      <c r="H25" s="2">
        <v>1007.7</v>
      </c>
      <c r="I25" s="2" t="s">
        <v>48</v>
      </c>
      <c r="J25" s="2">
        <v>2</v>
      </c>
      <c r="K25" s="2">
        <v>3</v>
      </c>
      <c r="L25" s="2" t="s">
        <v>33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20.5</v>
      </c>
      <c r="D26" s="2">
        <v>12.6</v>
      </c>
      <c r="E26" s="2">
        <v>17.3</v>
      </c>
      <c r="F26" s="2">
        <v>13.6</v>
      </c>
      <c r="G26" s="2">
        <v>62</v>
      </c>
      <c r="H26" s="2">
        <v>1004.8</v>
      </c>
      <c r="I26" s="2" t="s">
        <v>10</v>
      </c>
      <c r="J26" s="2">
        <v>2</v>
      </c>
      <c r="K26" s="2">
        <v>6</v>
      </c>
      <c r="L26" s="2" t="s">
        <v>39</v>
      </c>
      <c r="M26" s="2">
        <v>1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51">
        <v>17.8</v>
      </c>
      <c r="D27" s="2">
        <v>10.6</v>
      </c>
      <c r="E27" s="2">
        <v>15.6</v>
      </c>
      <c r="F27" s="2">
        <v>10.5</v>
      </c>
      <c r="G27" s="2">
        <v>52</v>
      </c>
      <c r="H27" s="2">
        <v>1013.2</v>
      </c>
      <c r="I27" s="2" t="s">
        <v>11</v>
      </c>
      <c r="J27" s="2">
        <v>2</v>
      </c>
      <c r="K27" s="2">
        <v>7</v>
      </c>
      <c r="L27" s="2" t="s">
        <v>39</v>
      </c>
      <c r="M27" s="2">
        <v>1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17.7</v>
      </c>
      <c r="D28" s="2">
        <v>8.8000000000000007</v>
      </c>
      <c r="E28" s="51">
        <v>15</v>
      </c>
      <c r="F28" s="2">
        <v>11</v>
      </c>
      <c r="G28" s="2">
        <v>55</v>
      </c>
      <c r="H28" s="2">
        <v>1006.7</v>
      </c>
      <c r="I28" s="2" t="s">
        <v>15</v>
      </c>
      <c r="J28" s="2">
        <v>3</v>
      </c>
      <c r="K28" s="2">
        <v>5</v>
      </c>
      <c r="L28" s="2" t="s">
        <v>41</v>
      </c>
      <c r="M28" s="2">
        <v>10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20.399999999999999</v>
      </c>
      <c r="D29" s="2">
        <v>10.1</v>
      </c>
      <c r="E29" s="2">
        <v>17.7</v>
      </c>
      <c r="F29" s="2">
        <v>16.100000000000001</v>
      </c>
      <c r="G29" s="2">
        <v>91</v>
      </c>
      <c r="H29" s="2">
        <v>999.1</v>
      </c>
      <c r="I29" s="2" t="s">
        <v>11</v>
      </c>
      <c r="J29" s="2">
        <v>2</v>
      </c>
      <c r="K29" s="2">
        <v>8</v>
      </c>
      <c r="L29" s="2" t="s">
        <v>39</v>
      </c>
      <c r="M29" s="2">
        <v>1.5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29</v>
      </c>
      <c r="D30" s="2">
        <v>14.9</v>
      </c>
      <c r="E30" s="2">
        <v>20.2</v>
      </c>
      <c r="F30" s="2">
        <v>17</v>
      </c>
      <c r="G30" s="2">
        <v>73</v>
      </c>
      <c r="H30" s="2">
        <v>1010</v>
      </c>
      <c r="I30" s="2" t="s">
        <v>57</v>
      </c>
      <c r="J30" s="2">
        <v>3</v>
      </c>
      <c r="K30" s="2">
        <v>4</v>
      </c>
      <c r="L30" s="2" t="s">
        <v>41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29.5</v>
      </c>
      <c r="D31" s="2">
        <v>15.9</v>
      </c>
      <c r="E31" s="2">
        <v>26.2</v>
      </c>
      <c r="F31" s="2">
        <v>21.4</v>
      </c>
      <c r="G31" s="2">
        <v>64</v>
      </c>
      <c r="H31" s="2">
        <v>1012.2</v>
      </c>
      <c r="I31" s="2" t="s">
        <v>14</v>
      </c>
      <c r="J31" s="2">
        <v>1</v>
      </c>
      <c r="K31" s="2">
        <v>0</v>
      </c>
      <c r="L31" s="2" t="s">
        <v>58</v>
      </c>
      <c r="M31" s="2">
        <v>0.25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23.1</v>
      </c>
      <c r="D32" s="2">
        <v>12.3</v>
      </c>
      <c r="E32" s="2">
        <v>16.5</v>
      </c>
      <c r="F32" s="2">
        <v>13.9</v>
      </c>
      <c r="G32" s="68">
        <v>75</v>
      </c>
      <c r="H32" s="2">
        <v>1007.7</v>
      </c>
      <c r="I32" s="2" t="s">
        <v>48</v>
      </c>
      <c r="J32" s="2">
        <v>2</v>
      </c>
      <c r="K32" s="2">
        <v>8</v>
      </c>
      <c r="L32" s="2" t="s">
        <v>39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19</v>
      </c>
      <c r="D33" s="2">
        <v>6.8</v>
      </c>
      <c r="E33" s="2">
        <v>17.399999999999999</v>
      </c>
      <c r="F33" s="2">
        <v>12.6</v>
      </c>
      <c r="G33" s="2">
        <v>53</v>
      </c>
      <c r="H33" s="2">
        <v>1004.8</v>
      </c>
      <c r="I33" s="2" t="s">
        <v>10</v>
      </c>
      <c r="J33" s="2">
        <v>2</v>
      </c>
      <c r="K33" s="2">
        <v>4</v>
      </c>
      <c r="L33" s="2" t="s">
        <v>41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19.5</v>
      </c>
      <c r="D34" s="2">
        <v>7.5</v>
      </c>
      <c r="E34" s="2">
        <v>14.6</v>
      </c>
      <c r="F34" s="2">
        <v>12</v>
      </c>
      <c r="G34" s="2">
        <v>71</v>
      </c>
      <c r="H34" s="2">
        <v>1013.2</v>
      </c>
      <c r="I34" s="2" t="s">
        <v>11</v>
      </c>
      <c r="J34" s="2">
        <v>2</v>
      </c>
      <c r="K34" s="2">
        <v>2</v>
      </c>
      <c r="L34" s="2" t="s">
        <v>41</v>
      </c>
      <c r="M34" s="2">
        <v>0</v>
      </c>
      <c r="N34" s="2">
        <v>0</v>
      </c>
      <c r="O34" s="5"/>
    </row>
    <row r="35" spans="1:15" x14ac:dyDescent="0.2">
      <c r="A35" s="4"/>
      <c r="B35" s="2"/>
      <c r="C35" s="66"/>
      <c r="D35" s="2"/>
      <c r="E35" s="2"/>
      <c r="F35" s="2"/>
      <c r="G35" s="2"/>
      <c r="H35" s="2"/>
      <c r="I35" s="2"/>
      <c r="J35" s="2"/>
      <c r="K35" s="2"/>
      <c r="L35" s="2"/>
      <c r="M35" s="73"/>
      <c r="N35" s="66"/>
      <c r="O35" s="5"/>
    </row>
    <row r="36" spans="1:15" x14ac:dyDescent="0.2">
      <c r="B36" s="70" t="s">
        <v>44</v>
      </c>
      <c r="H36" s="16"/>
      <c r="M36" s="71"/>
      <c r="N36" s="72"/>
    </row>
    <row r="37" spans="1:15" ht="15.75" thickBot="1" x14ac:dyDescent="0.3">
      <c r="H37" s="16"/>
      <c r="M37" s="61" t="s">
        <v>27</v>
      </c>
      <c r="N37" s="62" t="s">
        <v>27</v>
      </c>
    </row>
    <row r="38" spans="1:15" ht="20.25" customHeight="1" x14ac:dyDescent="0.25">
      <c r="B38" s="13" t="s">
        <v>24</v>
      </c>
      <c r="C38" s="17">
        <f>AVERAGE(C4:C34)</f>
        <v>20.373333333333331</v>
      </c>
      <c r="D38" s="17">
        <f>AVERAGE(D5:D35)</f>
        <v>9.6266666666666669</v>
      </c>
      <c r="E38" s="17">
        <f>AVERAGE(E5:E35)</f>
        <v>15.990000000000002</v>
      </c>
      <c r="F38" s="17"/>
      <c r="G38" s="17">
        <f>AVERAGE(G5:G35)</f>
        <v>68.8</v>
      </c>
      <c r="H38" s="18">
        <f>AVERAGE(H5:H35)</f>
        <v>1012.1866666666667</v>
      </c>
      <c r="I38" s="19"/>
      <c r="J38" s="20">
        <f>AVERAGE(J5:J35)</f>
        <v>2.1333333333333333</v>
      </c>
      <c r="K38" s="21">
        <f>AVERAGE(K5:K35)</f>
        <v>4.7333333333333334</v>
      </c>
      <c r="L38" s="19"/>
      <c r="M38" s="63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MAX(C4:C34)</f>
        <v>29.5</v>
      </c>
      <c r="D39" s="22">
        <f>MAX(D5:D35)</f>
        <v>15.9</v>
      </c>
      <c r="E39" s="22">
        <f>MAX(E5:E35)</f>
        <v>26.2</v>
      </c>
      <c r="F39" s="22"/>
      <c r="G39" s="22">
        <f>MAX(G5:G35)</f>
        <v>95</v>
      </c>
      <c r="H39" s="23">
        <f>MAX(H5:H35)</f>
        <v>1035.2</v>
      </c>
      <c r="I39" s="24"/>
      <c r="J39" s="25">
        <f>MAX(J5:J35)</f>
        <v>3</v>
      </c>
      <c r="K39" s="26">
        <f>MAX(K5:K35)</f>
        <v>8</v>
      </c>
      <c r="L39" s="24"/>
      <c r="M39" s="64">
        <f>SUM(M4:M35)</f>
        <v>45.5</v>
      </c>
      <c r="N39" s="69">
        <f>SUM(N4:N35)</f>
        <v>0</v>
      </c>
    </row>
    <row r="40" spans="1:15" ht="20.25" customHeight="1" thickBot="1" x14ac:dyDescent="0.3">
      <c r="B40" s="15" t="s">
        <v>26</v>
      </c>
      <c r="C40" s="27">
        <f>MIN(C4:C34)</f>
        <v>17</v>
      </c>
      <c r="D40" s="27">
        <f>MIN(D5:D35)</f>
        <v>4</v>
      </c>
      <c r="E40" s="27">
        <f>MIN(E5:E35)</f>
        <v>9.8000000000000007</v>
      </c>
      <c r="F40" s="27"/>
      <c r="G40" s="27">
        <f>MIN(G5:G35)</f>
        <v>51</v>
      </c>
      <c r="H40" s="28">
        <f>MIN(H5:H35)</f>
        <v>999.1</v>
      </c>
      <c r="I40" s="24"/>
      <c r="J40" s="29">
        <f>MIN(J5:J35)</f>
        <v>1</v>
      </c>
      <c r="K40" s="30">
        <f>MIN(K5:K35)</f>
        <v>0</v>
      </c>
      <c r="L40" s="24"/>
      <c r="M40" s="59" t="s">
        <v>55</v>
      </c>
      <c r="N40" s="60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4"/>
      <c r="C43" s="75"/>
      <c r="D43" s="76"/>
      <c r="E43" s="75"/>
      <c r="F43" s="75"/>
      <c r="G43" s="77"/>
      <c r="H43" s="78"/>
      <c r="J43" s="49" t="s">
        <v>22</v>
      </c>
      <c r="K43" s="50">
        <f>COUNTIF(L5:L35,"C.")</f>
        <v>2</v>
      </c>
    </row>
    <row r="44" spans="1:15" x14ac:dyDescent="0.2">
      <c r="B44" s="74"/>
      <c r="C44" s="75"/>
      <c r="D44" s="76"/>
      <c r="E44" s="75"/>
      <c r="F44" s="75"/>
      <c r="G44" s="77"/>
      <c r="H44" s="78"/>
      <c r="J44" s="48" t="s">
        <v>33</v>
      </c>
      <c r="K44" s="38">
        <f>COUNTIF(L5:L35,"Ci.")</f>
        <v>2</v>
      </c>
    </row>
    <row r="45" spans="1:15" x14ac:dyDescent="0.2">
      <c r="B45" s="79"/>
      <c r="C45" s="75"/>
      <c r="D45" s="79"/>
      <c r="E45" s="75"/>
      <c r="F45" s="75"/>
      <c r="G45" s="77"/>
      <c r="H45" s="79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0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8</v>
      </c>
    </row>
    <row r="51" spans="10:11" x14ac:dyDescent="0.2">
      <c r="J51" s="39" t="s">
        <v>40</v>
      </c>
      <c r="K51" s="40">
        <f>COUNTIF(L5:L35,"St.")</f>
        <v>1</v>
      </c>
    </row>
    <row r="52" spans="10:11" x14ac:dyDescent="0.2">
      <c r="J52" s="39" t="s">
        <v>41</v>
      </c>
      <c r="K52" s="40">
        <f>COUNTIF(L5:L35,"Cu.")</f>
        <v>17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28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0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1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1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1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1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2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3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4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2</v>
      </c>
    </row>
    <row r="209" spans="2:3" x14ac:dyDescent="0.2">
      <c r="B209" s="53" t="s">
        <v>11</v>
      </c>
      <c r="C209" s="40">
        <f>COUNTIF(I5:I35,"W")</f>
        <v>7</v>
      </c>
    </row>
    <row r="210" spans="2:3" x14ac:dyDescent="0.2">
      <c r="B210" s="55" t="s">
        <v>51</v>
      </c>
      <c r="C210" s="40">
        <f>COUNTIF(I5:I35,"WNW")</f>
        <v>4</v>
      </c>
    </row>
    <row r="211" spans="2:3" x14ac:dyDescent="0.2">
      <c r="B211" s="56" t="s">
        <v>14</v>
      </c>
      <c r="C211" s="40">
        <f>COUNTIF(I5:I35,"NW")</f>
        <v>2</v>
      </c>
    </row>
    <row r="212" spans="2:3" ht="13.5" thickBot="1" x14ac:dyDescent="0.25">
      <c r="B212" s="55" t="s">
        <v>57</v>
      </c>
      <c r="C212" s="38">
        <f>COUNTIF(I5:I35,"NNW")</f>
        <v>2</v>
      </c>
    </row>
    <row r="213" spans="2:3" ht="13.5" thickBot="1" x14ac:dyDescent="0.25">
      <c r="B213" s="43" t="s">
        <v>30</v>
      </c>
      <c r="C213" s="50">
        <f>SUM(C197:C212)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2016-01-03T11:49:08Z</dcterms:modified>
</cp:coreProperties>
</file>